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zyz\人事\职称\2022职称\科研院\沙钢科研统计表\"/>
    </mc:Choice>
  </mc:AlternateContent>
  <bookViews>
    <workbookView xWindow="0" yWindow="0" windowWidth="14380" windowHeight="41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0" i="1"/>
  <c r="H9" i="1"/>
  <c r="H8" i="1"/>
  <c r="G7" i="1"/>
  <c r="D7" i="1"/>
  <c r="C7" i="1"/>
  <c r="H7" i="1" s="1"/>
  <c r="G6" i="1"/>
  <c r="D6" i="1"/>
  <c r="C6" i="1"/>
  <c r="H6" i="1" s="1"/>
</calcChain>
</file>

<file path=xl/comments1.xml><?xml version="1.0" encoding="utf-8"?>
<comments xmlns="http://schemas.openxmlformats.org/spreadsheetml/2006/main">
  <authors>
    <author>微软用户</author>
    <author>张骏</author>
  </authors>
  <commentList>
    <comment ref="L3" authorId="0" shapeId="0">
      <text>
        <r>
          <rPr>
            <sz val="9"/>
            <rFont val="宋体"/>
            <family val="3"/>
            <charset val="134"/>
          </rPr>
          <t>微软用户:
论文不重复统计，同一篇论文只计入最高项</t>
        </r>
      </text>
    </comment>
    <comment ref="Y3" authorId="0" shapeId="0">
      <text>
        <r>
          <rPr>
            <sz val="9"/>
            <rFont val="宋体"/>
            <family val="3"/>
            <charset val="134"/>
          </rPr>
          <t>微软用户:
项目不重复统计，同一项目只计入最高项；主要参加项目指项目的前三名；在填写项目数的同时，将已完成的项目数加在括号内，如共8个项目，其中3项已完成，则用8(3)表示</t>
        </r>
      </text>
    </comment>
    <comment ref="AC3" authorId="0" shapeId="0">
      <text>
        <r>
          <rPr>
            <sz val="9"/>
            <rFont val="宋体"/>
            <family val="3"/>
            <charset val="134"/>
          </rPr>
          <t>微软用户:
奖项不重复统计，同一奖项只计入最高项，并需注明等级、排名、数量。例如：一等排三1项</t>
        </r>
      </text>
    </comment>
    <comment ref="U4" authorId="1" shapeId="0">
      <text>
        <r>
          <rPr>
            <sz val="9"/>
            <rFont val="宋体"/>
            <family val="3"/>
            <charset val="134"/>
          </rPr>
          <t>注释:
建筑学为单列核心期刊，其他学科参照北图核刊。</t>
        </r>
      </text>
    </comment>
  </commentList>
</comments>
</file>

<file path=xl/sharedStrings.xml><?xml version="1.0" encoding="utf-8"?>
<sst xmlns="http://schemas.openxmlformats.org/spreadsheetml/2006/main" count="160" uniqueCount="121">
  <si>
    <t>苏州大学2022年申报教师自然科学类高级职务人员（除教学为主型、社会服务与技术推广型外）科研情况一览表</t>
  </si>
  <si>
    <t xml:space="preserve">审核人签名：             单位负责人签名：                   学院（部）(公章）：沙钢钢铁学院                                        </t>
    <phoneticPr fontId="4" type="noConversion"/>
  </si>
  <si>
    <t>序号</t>
  </si>
  <si>
    <t>单位</t>
    <phoneticPr fontId="4" type="noConversion"/>
  </si>
  <si>
    <t>工号</t>
  </si>
  <si>
    <t>姓名</t>
  </si>
  <si>
    <t>申报学科类别及对应文件附件</t>
    <phoneticPr fontId="4" type="noConversion"/>
  </si>
  <si>
    <t>岗位性质</t>
  </si>
  <si>
    <t>申报职务</t>
    <phoneticPr fontId="4" type="noConversion"/>
  </si>
  <si>
    <t>现职称</t>
    <phoneticPr fontId="4" type="noConversion"/>
  </si>
  <si>
    <t>现职称取得时间</t>
    <phoneticPr fontId="4" type="noConversion"/>
  </si>
  <si>
    <t>博士学位取得时间</t>
  </si>
  <si>
    <t>成果起算时间</t>
  </si>
  <si>
    <t>论文篇数</t>
  </si>
  <si>
    <t>授权发明专利及出版国家标准规范（注明是欧日美国际、其他地区、国内）</t>
    <phoneticPr fontId="4" type="noConversion"/>
  </si>
  <si>
    <t>项目</t>
  </si>
  <si>
    <t>市厅级及以上科研成果奖等次及排名</t>
    <phoneticPr fontId="4" type="noConversion"/>
  </si>
  <si>
    <t>备注</t>
  </si>
  <si>
    <t>SCIE</t>
  </si>
  <si>
    <r>
      <t>SCIE</t>
    </r>
    <r>
      <rPr>
        <sz val="10"/>
        <rFont val="宋体"/>
        <family val="3"/>
        <charset val="134"/>
      </rPr>
      <t>一区</t>
    </r>
  </si>
  <si>
    <r>
      <t>SCIE</t>
    </r>
    <r>
      <rPr>
        <sz val="10"/>
        <rFont val="宋体"/>
        <family val="3"/>
        <charset val="134"/>
      </rPr>
      <t>二区</t>
    </r>
  </si>
  <si>
    <r>
      <t>SCIE</t>
    </r>
    <r>
      <rPr>
        <sz val="10"/>
        <rFont val="宋体"/>
        <family val="3"/>
        <charset val="134"/>
      </rPr>
      <t>三区</t>
    </r>
  </si>
  <si>
    <t>EI</t>
  </si>
  <si>
    <t>SS
CI</t>
  </si>
  <si>
    <r>
      <t>学术专著（1</t>
    </r>
    <r>
      <rPr>
        <sz val="10"/>
        <rFont val="宋体"/>
        <family val="3"/>
        <charset val="134"/>
      </rPr>
      <t>0万字及以上，超过20万字的请注明</t>
    </r>
    <r>
      <rPr>
        <sz val="10"/>
        <rFont val="宋体"/>
        <family val="3"/>
        <charset val="134"/>
      </rPr>
      <t>）</t>
    </r>
    <phoneticPr fontId="4" type="noConversion"/>
  </si>
  <si>
    <r>
      <t>CCF论文（注明A\B\C</t>
    </r>
    <r>
      <rPr>
        <sz val="10"/>
        <rFont val="宋体"/>
        <family val="3"/>
        <charset val="134"/>
      </rPr>
      <t>）</t>
    </r>
    <phoneticPr fontId="4" type="noConversion"/>
  </si>
  <si>
    <t>国防科技报告</t>
  </si>
  <si>
    <t>核心
期刊</t>
  </si>
  <si>
    <t>工科建筑类核心期刊</t>
  </si>
  <si>
    <t>国家级</t>
  </si>
  <si>
    <t>主持省部级项目</t>
  </si>
  <si>
    <t>主持单项横向课题到账经费</t>
    <phoneticPr fontId="4" type="noConversion"/>
  </si>
  <si>
    <t>国内一类权威核心期刊</t>
  </si>
  <si>
    <r>
      <t>A&amp;H</t>
    </r>
    <r>
      <rPr>
        <sz val="10"/>
        <rFont val="宋体"/>
        <family val="3"/>
        <charset val="134"/>
      </rPr>
      <t>CI</t>
    </r>
  </si>
  <si>
    <t>主持国家自然科学基金面上项目（或同层次及以上国家级科研项目）</t>
  </si>
  <si>
    <t>主持其他国家级科研项目（青年、交流、专项项目等）</t>
    <phoneticPr fontId="4" type="noConversion"/>
  </si>
  <si>
    <t>1</t>
    <phoneticPr fontId="4" type="noConversion"/>
  </si>
  <si>
    <t>沙钢钢铁学院</t>
    <phoneticPr fontId="4" type="noConversion"/>
  </si>
  <si>
    <t>工科类附件13</t>
    <phoneticPr fontId="4" type="noConversion"/>
  </si>
  <si>
    <t>教学科研并重型</t>
  </si>
  <si>
    <t>12</t>
    <phoneticPr fontId="4" type="noConversion"/>
  </si>
  <si>
    <t>2</t>
    <phoneticPr fontId="4" type="noConversion"/>
  </si>
  <si>
    <t>4</t>
    <phoneticPr fontId="4" type="noConversion"/>
  </si>
  <si>
    <t>3</t>
    <phoneticPr fontId="4" type="noConversion"/>
  </si>
  <si>
    <t>3</t>
    <phoneticPr fontId="4" type="noConversion"/>
  </si>
  <si>
    <t>11（国内）</t>
    <phoneticPr fontId="4" type="noConversion"/>
  </si>
  <si>
    <t>2</t>
    <phoneticPr fontId="4" type="noConversion"/>
  </si>
  <si>
    <t>1（1）</t>
    <phoneticPr fontId="4" type="noConversion"/>
  </si>
  <si>
    <t>30万</t>
    <phoneticPr fontId="4" type="noConversion"/>
  </si>
  <si>
    <t>市一等排一1项</t>
    <phoneticPr fontId="4" type="noConversion"/>
  </si>
  <si>
    <t>工科类附件13</t>
    <phoneticPr fontId="4" type="noConversion"/>
  </si>
  <si>
    <r>
      <t>1</t>
    </r>
    <r>
      <rPr>
        <sz val="10"/>
        <rFont val="宋体"/>
        <family val="3"/>
        <charset val="134"/>
      </rPr>
      <t>1</t>
    </r>
    <phoneticPr fontId="4" type="noConversion"/>
  </si>
  <si>
    <t>5</t>
    <phoneticPr fontId="4" type="noConversion"/>
  </si>
  <si>
    <t>3</t>
  </si>
  <si>
    <t>13D109</t>
    <phoneticPr fontId="4" type="noConversion"/>
  </si>
  <si>
    <t>章顺虎</t>
    <phoneticPr fontId="4" type="noConversion"/>
  </si>
  <si>
    <t>教学科研并重型</t>
    <phoneticPr fontId="4" type="noConversion"/>
  </si>
  <si>
    <t>教授</t>
    <phoneticPr fontId="4" type="noConversion"/>
  </si>
  <si>
    <t>15</t>
    <phoneticPr fontId="4" type="noConversion"/>
  </si>
  <si>
    <t>5</t>
    <phoneticPr fontId="4" type="noConversion"/>
  </si>
  <si>
    <t>3</t>
    <phoneticPr fontId="4" type="noConversion"/>
  </si>
  <si>
    <t>国内发明专利3件</t>
    <phoneticPr fontId="4" type="noConversion"/>
  </si>
  <si>
    <t>1</t>
    <phoneticPr fontId="4" type="noConversion"/>
  </si>
  <si>
    <t>市厅级1（三等，排一）</t>
    <phoneticPr fontId="4" type="noConversion"/>
  </si>
  <si>
    <t>4</t>
  </si>
  <si>
    <t>沙钢钢铁学院</t>
    <phoneticPr fontId="4" type="noConversion"/>
  </si>
  <si>
    <t>11D166</t>
    <phoneticPr fontId="4" type="noConversion"/>
  </si>
  <si>
    <t>盛敏奇</t>
    <phoneticPr fontId="4" type="noConversion"/>
  </si>
  <si>
    <t>工科类附件13</t>
    <phoneticPr fontId="4" type="noConversion"/>
  </si>
  <si>
    <t>教授</t>
    <phoneticPr fontId="4" type="noConversion"/>
  </si>
  <si>
    <t>18</t>
    <phoneticPr fontId="4" type="noConversion"/>
  </si>
  <si>
    <t>8</t>
    <phoneticPr fontId="4" type="noConversion"/>
  </si>
  <si>
    <t>6</t>
    <phoneticPr fontId="4" type="noConversion"/>
  </si>
  <si>
    <t>6（国内发明专利）</t>
    <phoneticPr fontId="4" type="noConversion"/>
  </si>
  <si>
    <t>1</t>
    <phoneticPr fontId="4" type="noConversion"/>
  </si>
  <si>
    <t>1（1）</t>
    <phoneticPr fontId="4" type="noConversion"/>
  </si>
  <si>
    <t>10万元</t>
    <phoneticPr fontId="4" type="noConversion"/>
  </si>
  <si>
    <t>主持市厅级项目1项，到账经费8万元；主持横向课题2项，到账经费分别为10万元和6.5万元。</t>
    <phoneticPr fontId="4" type="noConversion"/>
  </si>
  <si>
    <t>5</t>
  </si>
  <si>
    <t>沙钢钢铁学院</t>
  </si>
  <si>
    <t>18D108</t>
    <phoneticPr fontId="4" type="noConversion"/>
  </si>
  <si>
    <t>张庆宇</t>
    <phoneticPr fontId="4" type="noConversion"/>
  </si>
  <si>
    <t>副教授</t>
    <phoneticPr fontId="4" type="noConversion"/>
  </si>
  <si>
    <t>18</t>
  </si>
  <si>
    <t>6</t>
  </si>
  <si>
    <t>9</t>
  </si>
  <si>
    <t>1</t>
  </si>
  <si>
    <t>30 万</t>
  </si>
  <si>
    <t>19N151</t>
    <phoneticPr fontId="4" type="noConversion"/>
  </si>
  <si>
    <t>赵伟</t>
    <phoneticPr fontId="4" type="noConversion"/>
  </si>
  <si>
    <t>工科类
附件13</t>
    <phoneticPr fontId="4" type="noConversion"/>
  </si>
  <si>
    <t>副教授</t>
    <phoneticPr fontId="4" type="noConversion"/>
  </si>
  <si>
    <t>讲师</t>
    <phoneticPr fontId="4" type="noConversion"/>
  </si>
  <si>
    <r>
      <t>1</t>
    </r>
    <r>
      <rPr>
        <sz val="10"/>
        <rFont val="宋体"/>
        <family val="3"/>
        <charset val="134"/>
      </rPr>
      <t>4</t>
    </r>
    <phoneticPr fontId="4" type="noConversion"/>
  </si>
  <si>
    <t>8（国内）</t>
    <phoneticPr fontId="4" type="noConversion"/>
  </si>
  <si>
    <t>7</t>
  </si>
  <si>
    <t>19N119</t>
    <phoneticPr fontId="4" type="noConversion"/>
  </si>
  <si>
    <t>胡绍岩</t>
    <phoneticPr fontId="4" type="noConversion"/>
  </si>
  <si>
    <t>工科类冶金附件13</t>
    <phoneticPr fontId="4" type="noConversion"/>
  </si>
  <si>
    <t>副教授</t>
    <phoneticPr fontId="4" type="noConversion"/>
  </si>
  <si>
    <t>6</t>
    <phoneticPr fontId="4" type="noConversion"/>
  </si>
  <si>
    <t>欧日美国际发明专利2项；
其他地区发明专利1项；
国内发明专利30项</t>
    <phoneticPr fontId="4" type="noConversion"/>
  </si>
  <si>
    <r>
      <t>单项到账20万元1项；
单项到账5</t>
    </r>
    <r>
      <rPr>
        <sz val="10"/>
        <rFont val="Times New Roman"/>
        <family val="1"/>
      </rPr>
      <t>~</t>
    </r>
    <r>
      <rPr>
        <sz val="10"/>
        <rFont val="宋体"/>
        <family val="3"/>
        <charset val="134"/>
      </rPr>
      <t>10万元3项</t>
    </r>
    <phoneticPr fontId="4" type="noConversion"/>
  </si>
  <si>
    <t>省部级一等排八1项；
省部级二等排二十二1项；
省部级三等排五2项</t>
    <phoneticPr fontId="4" type="noConversion"/>
  </si>
  <si>
    <t>主持国家自然科学基金青年项目1项、江苏省青年基金项目1项、中国博士后基金面上项目1项；
主持横向课题4项，到账44.98万元；
软件著作权1项；
科技成果鉴定国际领先1项（排18）；
XPRIZE CARBON REMOVAL中国赛TOP10（排6）</t>
    <phoneticPr fontId="4" type="noConversion"/>
  </si>
  <si>
    <t>8</t>
  </si>
  <si>
    <t>22D005</t>
    <phoneticPr fontId="4" type="noConversion"/>
  </si>
  <si>
    <t>王东涛</t>
    <phoneticPr fontId="4" type="noConversion"/>
  </si>
  <si>
    <t>专职科研</t>
    <phoneticPr fontId="4" type="noConversion"/>
  </si>
  <si>
    <t>副研究员</t>
    <phoneticPr fontId="4" type="noConversion"/>
  </si>
  <si>
    <t>7</t>
    <phoneticPr fontId="4" type="noConversion"/>
  </si>
  <si>
    <t>授权国家发明专利8项(国内)</t>
    <phoneticPr fontId="4" type="noConversion"/>
  </si>
  <si>
    <t>主持国家自然科学基金青年基金项目1项</t>
    <phoneticPr fontId="4" type="noConversion"/>
  </si>
  <si>
    <t>主持博士后面上资助项目1项(二等)</t>
    <phoneticPr fontId="4" type="noConversion"/>
  </si>
  <si>
    <t>25万</t>
    <phoneticPr fontId="4" type="noConversion"/>
  </si>
  <si>
    <t>参与中国汽车工程学会项目1项</t>
    <phoneticPr fontId="4" type="noConversion"/>
  </si>
  <si>
    <t>注：1、成果起算时间为任现职务时间，如果博士进校，申报副高，成果起算时间为博士毕业时间往前推三年。例如：2012年6月博士毕业申报副教授，成果起算时间为2009年6月。</t>
  </si>
  <si>
    <t xml:space="preserve">    2、论文不重复统计，同一篇论文只计入最高项。</t>
  </si>
  <si>
    <t xml:space="preserve">    3、项目不重复统计，同一项目只计入最高项；主要参加项目指项目的前三名；在填写项目数的同时，将已完成的项目数加在括号内，如共8个项目，其中3项已完成，则用8(3)表示。</t>
  </si>
  <si>
    <t xml:space="preserve">    4、奖项不重复统计，同一奖项只计入最高项，并需注明等级、排名、数量。例如：二等排三1项。</t>
  </si>
  <si>
    <t>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</si>
</sst>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7" x14ac:knownFonts="1">
    <font>
      <sz val="11"/>
      <color theme="1"/>
      <name val="等线"/>
      <family val="2"/>
      <charset val="134"/>
      <scheme val="minor"/>
    </font>
    <font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176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20010;&#20154;&#34920;/&#39640;&#32423;&#32844;&#31216;&#20154;&#21592;&#29992;&#34920;/&#27801;&#38050;-2022&#24180;&#30003;&#25253;&#39640;&#32423;&#32844;&#31216;&#20154;&#21592;&#29992;&#34920;&#65288;&#25945;&#24072;&#31995;&#21015;&#38500;&#25945;&#23398;&#20026;&#20027;&#2280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20010;&#20154;&#34920;/&#39640;&#32423;&#32844;&#31216;&#20154;&#21592;&#29992;&#34920;/2022&#24180;&#30003;&#25253;&#39640;&#32423;&#32844;&#31216;&#20154;&#21592;&#29992;&#34920;&#65288;&#25945;&#24072;&#31995;&#21015;&#38500;&#25945;&#23398;&#20026;&#20027;&#22806;&#65289;&#21608;&#20581;%20&#259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31185;&#30740;&#38498;/&#31456;&#39034;&#34382;/2022&#24180;&#30003;&#25253;&#39640;&#32423;&#32844;&#31216;&#20154;&#21592;&#29992;&#34920;&#65288;&#25945;&#24072;&#31995;&#21015;&#38500;&#25945;&#23398;&#20026;&#20027;&#2280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31185;&#30740;&#38498;/&#30427;&#25935;&#22855;4&#20221;&#25991;&#26723;/1%20%202022&#24180;&#30003;&#25253;&#39640;&#32423;&#32844;&#31216;&#20154;&#21592;&#29992;&#34920;&#65288;&#25945;&#24072;&#31995;&#21015;&#38500;&#25945;&#23398;&#20026;&#20027;&#22806;&#65289;-&#30427;&#25935;&#228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31185;&#30740;&#38498;/&#24352;&#24198;&#23431;/2022&#24180;&#30003;&#25253;&#39640;&#32423;&#32844;&#31216;&#20154;&#21592;&#29992;&#34920;&#65288;&#25945;&#24072;&#31995;&#21015;&#38500;&#25945;&#23398;&#20026;&#20027;&#22806;&#65289;-&#24352;&#24198;&#2343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31185;&#30740;&#38498;/&#32993;&#32461;&#23721;/2022&#24180;&#30003;&#25253;&#39640;&#32423;&#32844;&#31216;&#20154;&#21592;&#29992;&#34920;&#65288;&#25945;&#24072;&#31995;&#21015;&#38500;&#25945;&#23398;&#20026;&#20027;&#22806;&#65289;-&#32993;&#32461;&#2372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zyz/&#20154;&#20107;/&#32844;&#31216;/2022&#32844;&#31216;/&#31185;&#30740;&#38498;/&#29579;&#19996;&#28059;/2022&#24180;&#30003;&#25253;&#39640;&#32423;&#32844;&#31216;&#20154;&#21592;&#29992;&#34920;&#65288;&#25945;&#24072;&#31995;&#21015;&#38500;&#25945;&#23398;&#20026;&#20027;&#22806;&#65289;-&#29579;&#19996;&#28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14D014</v>
          </cell>
          <cell r="C4" t="str">
            <v>沙钢钢铁学院</v>
          </cell>
          <cell r="D4" t="str">
            <v>夏志新</v>
          </cell>
          <cell r="E4" t="str">
            <v>男</v>
          </cell>
          <cell r="F4">
            <v>30042</v>
          </cell>
          <cell r="G4" t="str">
            <v>是</v>
          </cell>
          <cell r="H4" t="str">
            <v>20153200171002511</v>
          </cell>
          <cell r="I4">
            <v>38200</v>
          </cell>
          <cell r="J4">
            <v>41699</v>
          </cell>
          <cell r="K4" t="str">
            <v>博士研究生</v>
          </cell>
          <cell r="L4">
            <v>40920</v>
          </cell>
          <cell r="M4" t="str">
            <v>清华大学</v>
          </cell>
          <cell r="N4" t="str">
            <v>博士</v>
          </cell>
          <cell r="O4">
            <v>40920</v>
          </cell>
          <cell r="P4" t="str">
            <v>清华大学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钢铁冶金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 t="str">
            <v>2018-07</v>
          </cell>
        </row>
        <row r="5">
          <cell r="B5" t="str">
            <v>15N030</v>
          </cell>
          <cell r="C5" t="str">
            <v>沙钢钢铁学院</v>
          </cell>
          <cell r="D5" t="str">
            <v>周健</v>
          </cell>
          <cell r="E5" t="str">
            <v>男</v>
          </cell>
          <cell r="F5">
            <v>29646</v>
          </cell>
          <cell r="G5" t="str">
            <v>是</v>
          </cell>
          <cell r="H5" t="str">
            <v>20163200171002900</v>
          </cell>
          <cell r="I5">
            <v>39508</v>
          </cell>
          <cell r="J5">
            <v>42125</v>
          </cell>
          <cell r="K5" t="str">
            <v>博士研究生</v>
          </cell>
          <cell r="L5">
            <v>40969</v>
          </cell>
          <cell r="M5" t="str">
            <v>德国亚琛工业大学</v>
          </cell>
          <cell r="N5" t="str">
            <v>博士</v>
          </cell>
          <cell r="O5">
            <v>40969</v>
          </cell>
          <cell r="P5" t="str">
            <v>德国亚琛工业大学</v>
          </cell>
          <cell r="Q5" t="str">
            <v>教授</v>
          </cell>
          <cell r="R5" t="str">
            <v>正高</v>
          </cell>
          <cell r="S5" t="str">
            <v>教学科研并重</v>
          </cell>
          <cell r="T5" t="str">
            <v>钢铁冶金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副教授</v>
          </cell>
          <cell r="Y5">
            <v>42125</v>
          </cell>
        </row>
        <row r="6">
          <cell r="B6" t="str">
            <v>13D109</v>
          </cell>
          <cell r="C6" t="str">
            <v>沙钢钢铁学院</v>
          </cell>
          <cell r="D6" t="str">
            <v>章顺虎</v>
          </cell>
          <cell r="E6" t="str">
            <v>男</v>
          </cell>
          <cell r="F6">
            <v>31533</v>
          </cell>
          <cell r="G6" t="str">
            <v>是</v>
          </cell>
          <cell r="H6" t="str">
            <v>20143200171002502</v>
          </cell>
          <cell r="I6">
            <v>40422</v>
          </cell>
          <cell r="J6">
            <v>41487</v>
          </cell>
          <cell r="K6" t="str">
            <v>博士研究生</v>
          </cell>
          <cell r="L6">
            <v>41456</v>
          </cell>
          <cell r="M6" t="str">
            <v>东北大学</v>
          </cell>
          <cell r="N6" t="str">
            <v>博士</v>
          </cell>
          <cell r="O6">
            <v>41456</v>
          </cell>
          <cell r="P6" t="str">
            <v>东北大学</v>
          </cell>
          <cell r="Q6" t="str">
            <v>教授</v>
          </cell>
          <cell r="R6" t="str">
            <v>正高</v>
          </cell>
          <cell r="S6" t="str">
            <v>教学科研并重</v>
          </cell>
          <cell r="T6" t="str">
            <v>钢铁冶金</v>
          </cell>
          <cell r="U6" t="str">
            <v>专任教师岗</v>
          </cell>
          <cell r="V6" t="str">
            <v>在职教师</v>
          </cell>
          <cell r="W6" t="str">
            <v>否</v>
          </cell>
          <cell r="X6" t="str">
            <v>副教授</v>
          </cell>
          <cell r="Y6">
            <v>42583</v>
          </cell>
        </row>
        <row r="7">
          <cell r="B7" t="str">
            <v>11D166</v>
          </cell>
          <cell r="C7" t="str">
            <v>沙钢钢铁学院</v>
          </cell>
          <cell r="D7" t="str">
            <v>盛敏奇</v>
          </cell>
          <cell r="E7" t="str">
            <v>男</v>
          </cell>
          <cell r="F7">
            <v>30590</v>
          </cell>
          <cell r="G7" t="str">
            <v>是</v>
          </cell>
          <cell r="H7" t="str">
            <v>20133200171002588</v>
          </cell>
          <cell r="I7">
            <v>39716</v>
          </cell>
          <cell r="J7">
            <v>40841</v>
          </cell>
          <cell r="K7" t="str">
            <v>博士研究生</v>
          </cell>
          <cell r="L7">
            <v>40828</v>
          </cell>
          <cell r="M7" t="str">
            <v>上海大学</v>
          </cell>
          <cell r="N7" t="str">
            <v>博士</v>
          </cell>
          <cell r="O7">
            <v>40835</v>
          </cell>
          <cell r="P7" t="str">
            <v>上海大学</v>
          </cell>
          <cell r="Q7" t="str">
            <v>教授</v>
          </cell>
          <cell r="R7" t="str">
            <v>正高</v>
          </cell>
          <cell r="S7" t="str">
            <v>教学科研并重</v>
          </cell>
          <cell r="T7" t="str">
            <v>冶金物理化学</v>
          </cell>
          <cell r="U7" t="str">
            <v>专任教师岗</v>
          </cell>
          <cell r="V7" t="str">
            <v>在职教师</v>
          </cell>
          <cell r="W7" t="str">
            <v>否</v>
          </cell>
          <cell r="X7" t="str">
            <v>副教授</v>
          </cell>
          <cell r="Y7">
            <v>41821</v>
          </cell>
        </row>
        <row r="8">
          <cell r="B8" t="str">
            <v>18D108</v>
          </cell>
          <cell r="C8" t="str">
            <v>沙钢钢铁学院</v>
          </cell>
          <cell r="D8" t="str">
            <v>张庆宇</v>
          </cell>
          <cell r="E8" t="str">
            <v>男</v>
          </cell>
          <cell r="F8">
            <v>32143</v>
          </cell>
          <cell r="G8" t="str">
            <v>是</v>
          </cell>
          <cell r="H8" t="str">
            <v>20203200171002845</v>
          </cell>
          <cell r="I8">
            <v>41518</v>
          </cell>
          <cell r="J8">
            <v>43435</v>
          </cell>
          <cell r="K8" t="str">
            <v>博士研究生</v>
          </cell>
          <cell r="L8">
            <v>43354</v>
          </cell>
          <cell r="M8" t="str">
            <v>东南大学</v>
          </cell>
          <cell r="N8" t="str">
            <v>博士</v>
          </cell>
          <cell r="O8">
            <v>43354</v>
          </cell>
          <cell r="P8" t="str">
            <v>东南大学</v>
          </cell>
          <cell r="Q8" t="str">
            <v>副教授</v>
          </cell>
          <cell r="R8" t="str">
            <v>副高</v>
          </cell>
          <cell r="S8" t="str">
            <v>教学科研并重</v>
          </cell>
          <cell r="T8" t="str">
            <v>有色金属冶金</v>
          </cell>
          <cell r="U8" t="str">
            <v>专任教师岗</v>
          </cell>
          <cell r="V8" t="str">
            <v>在职教师</v>
          </cell>
          <cell r="W8" t="str">
            <v>否</v>
          </cell>
          <cell r="X8" t="str">
            <v>讲师</v>
          </cell>
          <cell r="Y8">
            <v>43435</v>
          </cell>
        </row>
        <row r="9">
          <cell r="B9" t="str">
            <v>19N151</v>
          </cell>
          <cell r="C9" t="str">
            <v>沙钢钢铁学院</v>
          </cell>
          <cell r="D9" t="str">
            <v>赵伟</v>
          </cell>
          <cell r="E9" t="str">
            <v>男</v>
          </cell>
          <cell r="F9">
            <v>33298</v>
          </cell>
          <cell r="G9" t="str">
            <v>否</v>
          </cell>
          <cell r="I9">
            <v>42248</v>
          </cell>
          <cell r="J9">
            <v>43709</v>
          </cell>
          <cell r="K9" t="str">
            <v>博士研究生</v>
          </cell>
          <cell r="L9">
            <v>43739</v>
          </cell>
          <cell r="M9" t="str">
            <v>东北大学</v>
          </cell>
          <cell r="N9" t="str">
            <v>博士</v>
          </cell>
          <cell r="O9">
            <v>43739</v>
          </cell>
          <cell r="P9" t="str">
            <v>东北大学</v>
          </cell>
          <cell r="Q9" t="str">
            <v>副教授</v>
          </cell>
          <cell r="R9" t="str">
            <v>副高</v>
          </cell>
          <cell r="S9" t="str">
            <v>教学科研并重</v>
          </cell>
          <cell r="T9" t="str">
            <v>钢铁冶金</v>
          </cell>
          <cell r="U9" t="str">
            <v>专任教师岗</v>
          </cell>
          <cell r="V9" t="str">
            <v>师资博士后</v>
          </cell>
          <cell r="W9" t="str">
            <v>否</v>
          </cell>
          <cell r="X9" t="str">
            <v>讲师</v>
          </cell>
          <cell r="Y9">
            <v>43709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5">
          <cell r="B5" t="str">
            <v>15N030</v>
          </cell>
          <cell r="C5" t="str">
            <v>沙钢钢铁学院</v>
          </cell>
          <cell r="D5" t="str">
            <v>周健</v>
          </cell>
          <cell r="E5" t="str">
            <v>男</v>
          </cell>
          <cell r="F5">
            <v>29646</v>
          </cell>
          <cell r="G5" t="str">
            <v>是</v>
          </cell>
          <cell r="H5" t="str">
            <v>20163200171002900</v>
          </cell>
          <cell r="I5">
            <v>41061</v>
          </cell>
          <cell r="J5">
            <v>42125</v>
          </cell>
          <cell r="K5" t="str">
            <v>博士研究生</v>
          </cell>
          <cell r="L5">
            <v>40969</v>
          </cell>
          <cell r="M5" t="str">
            <v>德国亚琛工业大学</v>
          </cell>
          <cell r="N5" t="str">
            <v>博士</v>
          </cell>
          <cell r="O5">
            <v>40969</v>
          </cell>
          <cell r="P5" t="str">
            <v>德国亚琛工业大学</v>
          </cell>
          <cell r="Q5" t="str">
            <v>教授</v>
          </cell>
          <cell r="R5" t="str">
            <v>正高</v>
          </cell>
          <cell r="S5" t="str">
            <v>教学科研并重</v>
          </cell>
          <cell r="T5" t="str">
            <v>钢铁冶金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副教授</v>
          </cell>
          <cell r="Y5">
            <v>42125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13D109</v>
          </cell>
          <cell r="C5" t="str">
            <v>沙钢钢铁学院</v>
          </cell>
          <cell r="D5" t="str">
            <v>章顺虎</v>
          </cell>
          <cell r="E5" t="str">
            <v>男</v>
          </cell>
          <cell r="F5">
            <v>31533</v>
          </cell>
          <cell r="G5" t="str">
            <v>是</v>
          </cell>
          <cell r="I5">
            <v>40422</v>
          </cell>
          <cell r="J5">
            <v>41487</v>
          </cell>
          <cell r="K5" t="str">
            <v>博士研究生</v>
          </cell>
          <cell r="L5">
            <v>41456</v>
          </cell>
          <cell r="M5" t="str">
            <v>东北大学</v>
          </cell>
          <cell r="N5" t="str">
            <v>博士</v>
          </cell>
          <cell r="O5">
            <v>41456</v>
          </cell>
          <cell r="P5" t="str">
            <v>东北大学</v>
          </cell>
          <cell r="Q5" t="str">
            <v>教授</v>
          </cell>
          <cell r="R5" t="str">
            <v>正高</v>
          </cell>
          <cell r="S5" t="str">
            <v>教学科研并重</v>
          </cell>
          <cell r="T5" t="str">
            <v>钢铁冶金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副教授</v>
          </cell>
          <cell r="Y5">
            <v>42583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5">
          <cell r="B5" t="str">
            <v>11D166</v>
          </cell>
          <cell r="C5" t="str">
            <v>沙钢钢铁学院</v>
          </cell>
          <cell r="D5" t="str">
            <v>盛敏奇</v>
          </cell>
          <cell r="E5" t="str">
            <v>男</v>
          </cell>
          <cell r="F5">
            <v>30590</v>
          </cell>
          <cell r="G5" t="str">
            <v>是</v>
          </cell>
          <cell r="H5" t="str">
            <v>20133200171002588</v>
          </cell>
          <cell r="I5">
            <v>40841</v>
          </cell>
          <cell r="J5">
            <v>40841</v>
          </cell>
          <cell r="K5" t="str">
            <v>博士研究生</v>
          </cell>
          <cell r="L5">
            <v>40828</v>
          </cell>
          <cell r="M5" t="str">
            <v>上海大学</v>
          </cell>
          <cell r="N5" t="str">
            <v>博士</v>
          </cell>
          <cell r="O5">
            <v>40835</v>
          </cell>
          <cell r="P5" t="str">
            <v>上海大学</v>
          </cell>
          <cell r="Q5" t="str">
            <v>教授</v>
          </cell>
          <cell r="R5" t="str">
            <v>正高</v>
          </cell>
          <cell r="S5" t="str">
            <v>教学科研并重</v>
          </cell>
          <cell r="T5" t="str">
            <v>冶金物理化学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副教授</v>
          </cell>
          <cell r="Y5">
            <v>41821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5">
          <cell r="B5" t="str">
            <v>18D108</v>
          </cell>
          <cell r="C5" t="str">
            <v>沙钢钢铁学院</v>
          </cell>
          <cell r="D5" t="str">
            <v>张庆宇</v>
          </cell>
          <cell r="E5" t="str">
            <v>男</v>
          </cell>
          <cell r="F5">
            <v>32143</v>
          </cell>
          <cell r="G5" t="str">
            <v>是</v>
          </cell>
          <cell r="H5" t="str">
            <v>20203200171002845</v>
          </cell>
          <cell r="I5">
            <v>41518</v>
          </cell>
          <cell r="J5">
            <v>43435</v>
          </cell>
          <cell r="K5" t="str">
            <v>博士研究生</v>
          </cell>
          <cell r="L5">
            <v>43354</v>
          </cell>
          <cell r="M5" t="str">
            <v>东南大学</v>
          </cell>
          <cell r="N5" t="str">
            <v>博士</v>
          </cell>
          <cell r="O5">
            <v>43354</v>
          </cell>
          <cell r="P5" t="str">
            <v>东南大学</v>
          </cell>
          <cell r="Q5" t="str">
            <v>副教授</v>
          </cell>
          <cell r="R5" t="str">
            <v>副高</v>
          </cell>
          <cell r="S5" t="str">
            <v>教学科研并重</v>
          </cell>
          <cell r="T5" t="str">
            <v>有色金属冶金</v>
          </cell>
          <cell r="U5" t="str">
            <v>专任教师岗</v>
          </cell>
          <cell r="V5" t="str">
            <v>在职教师</v>
          </cell>
          <cell r="W5" t="str">
            <v>否</v>
          </cell>
          <cell r="X5" t="str">
            <v>讲师</v>
          </cell>
          <cell r="Y5">
            <v>43435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19N119</v>
          </cell>
          <cell r="C5" t="str">
            <v>沙钢钢铁学院</v>
          </cell>
          <cell r="D5" t="str">
            <v>胡绍岩</v>
          </cell>
          <cell r="E5" t="str">
            <v>男</v>
          </cell>
          <cell r="F5">
            <v>33756</v>
          </cell>
          <cell r="G5" t="str">
            <v>否</v>
          </cell>
          <cell r="I5">
            <v>42248</v>
          </cell>
          <cell r="J5" t="str">
            <v>2019-08</v>
          </cell>
          <cell r="K5" t="str">
            <v>博士研究生</v>
          </cell>
          <cell r="L5" t="str">
            <v>2019-06</v>
          </cell>
          <cell r="M5" t="str">
            <v>北京科技大学</v>
          </cell>
          <cell r="N5" t="str">
            <v>博士</v>
          </cell>
          <cell r="O5" t="str">
            <v>2019-06</v>
          </cell>
          <cell r="P5" t="str">
            <v>北京科技大学</v>
          </cell>
          <cell r="Q5" t="str">
            <v>副教授</v>
          </cell>
          <cell r="R5" t="str">
            <v>副高</v>
          </cell>
          <cell r="S5" t="str">
            <v>教学科研并重</v>
          </cell>
          <cell r="T5" t="str">
            <v>钢铁冶金</v>
          </cell>
          <cell r="U5" t="str">
            <v>专任教师岗</v>
          </cell>
          <cell r="V5" t="str">
            <v>师资博士后</v>
          </cell>
          <cell r="W5" t="str">
            <v>否</v>
          </cell>
          <cell r="X5" t="str">
            <v>讲师</v>
          </cell>
          <cell r="Y5" t="str">
            <v>2019-08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况表"/>
      <sheetName val="教学统计表（老文件）"/>
      <sheetName val="教学统计表(新文件)"/>
      <sheetName val="人文社科类科研统计表"/>
      <sheetName val="自然科学类科研统计表"/>
      <sheetName val="社会服务与技术推广型科研统计表"/>
      <sheetName val="国防科研统计表"/>
    </sheetNames>
    <sheetDataSet>
      <sheetData sheetId="0">
        <row r="3">
          <cell r="B3" t="str">
            <v>工号</v>
          </cell>
          <cell r="C3" t="str">
            <v>学院（部）名称</v>
          </cell>
          <cell r="D3" t="str">
            <v>姓名</v>
          </cell>
          <cell r="E3" t="str">
            <v>性别</v>
          </cell>
          <cell r="F3" t="str">
            <v>出生年月</v>
          </cell>
          <cell r="G3" t="str">
            <v>是否持有高校教师资格证书</v>
          </cell>
          <cell r="H3" t="str">
            <v>高校教师资格证书编号</v>
          </cell>
          <cell r="I3" t="str">
            <v>参加工作时间</v>
          </cell>
          <cell r="J3" t="str">
            <v>来校工作时间</v>
          </cell>
          <cell r="K3" t="str">
            <v>最高学历</v>
          </cell>
          <cell r="L3" t="str">
            <v>最高学历取得时间</v>
          </cell>
          <cell r="M3" t="str">
            <v>毕业学校</v>
          </cell>
          <cell r="N3" t="str">
            <v>最高学位</v>
          </cell>
          <cell r="O3" t="str">
            <v>最高学位取得时间</v>
          </cell>
          <cell r="P3" t="str">
            <v>学位授予学校</v>
          </cell>
          <cell r="Q3" t="str">
            <v>申报职务</v>
          </cell>
          <cell r="R3" t="str">
            <v>级别</v>
          </cell>
          <cell r="S3" t="str">
            <v>职务类型</v>
          </cell>
          <cell r="T3" t="str">
            <v>所在学科
（二级学科）</v>
          </cell>
          <cell r="U3" t="str">
            <v>现聘岗位</v>
          </cell>
          <cell r="V3" t="str">
            <v>人员类别</v>
          </cell>
          <cell r="W3" t="str">
            <v>是否破格</v>
          </cell>
          <cell r="X3" t="str">
            <v>现职务</v>
          </cell>
          <cell r="Y3" t="str">
            <v>现职务聘任时间</v>
          </cell>
        </row>
        <row r="4">
          <cell r="B4" t="str">
            <v>11N060</v>
          </cell>
          <cell r="C4" t="str">
            <v>马克思主义学院</v>
          </cell>
          <cell r="D4" t="str">
            <v>张三</v>
          </cell>
          <cell r="E4" t="str">
            <v>女</v>
          </cell>
          <cell r="F4">
            <v>30317</v>
          </cell>
          <cell r="G4" t="str">
            <v>是</v>
          </cell>
          <cell r="I4">
            <v>40544</v>
          </cell>
          <cell r="J4">
            <v>40544</v>
          </cell>
          <cell r="K4" t="str">
            <v>博士研究生</v>
          </cell>
          <cell r="L4">
            <v>40544</v>
          </cell>
          <cell r="M4" t="str">
            <v>苏州大学</v>
          </cell>
          <cell r="N4" t="str">
            <v>博士</v>
          </cell>
          <cell r="O4">
            <v>40544</v>
          </cell>
          <cell r="P4" t="str">
            <v>苏州大学</v>
          </cell>
          <cell r="Q4" t="str">
            <v>教授</v>
          </cell>
          <cell r="R4" t="str">
            <v>正高</v>
          </cell>
          <cell r="S4" t="str">
            <v>教学科研并重</v>
          </cell>
          <cell r="T4" t="str">
            <v>马克思主义哲学</v>
          </cell>
          <cell r="U4" t="str">
            <v>专任教师岗</v>
          </cell>
          <cell r="V4" t="str">
            <v>在职教师</v>
          </cell>
          <cell r="W4" t="str">
            <v>是</v>
          </cell>
          <cell r="X4" t="str">
            <v>副教授</v>
          </cell>
          <cell r="Y4">
            <v>40544</v>
          </cell>
        </row>
        <row r="5">
          <cell r="B5" t="str">
            <v>22D005</v>
          </cell>
          <cell r="C5" t="str">
            <v>沙钢钢铁学院</v>
          </cell>
          <cell r="D5" t="str">
            <v>王东涛</v>
          </cell>
          <cell r="E5" t="str">
            <v>男</v>
          </cell>
          <cell r="F5">
            <v>33420</v>
          </cell>
          <cell r="G5" t="str">
            <v>否</v>
          </cell>
          <cell r="I5">
            <v>43466</v>
          </cell>
          <cell r="J5">
            <v>43466</v>
          </cell>
          <cell r="K5" t="str">
            <v>博士研究生</v>
          </cell>
          <cell r="L5">
            <v>43466</v>
          </cell>
          <cell r="M5" t="str">
            <v>东北大学</v>
          </cell>
          <cell r="N5" t="str">
            <v>博士</v>
          </cell>
          <cell r="O5">
            <v>43466</v>
          </cell>
          <cell r="P5" t="str">
            <v>东北大学</v>
          </cell>
          <cell r="Q5" t="str">
            <v>副研究员</v>
          </cell>
          <cell r="R5" t="str">
            <v>副高</v>
          </cell>
          <cell r="S5" t="str">
            <v>专职科研</v>
          </cell>
          <cell r="T5" t="str">
            <v>冶金工程</v>
          </cell>
          <cell r="U5" t="str">
            <v>助理研究员</v>
          </cell>
          <cell r="V5" t="str">
            <v>专职科研人员</v>
          </cell>
          <cell r="W5" t="str">
            <v>否</v>
          </cell>
          <cell r="X5" t="str">
            <v>助理研究员</v>
          </cell>
          <cell r="Y5">
            <v>44652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"/>
  <sheetViews>
    <sheetView tabSelected="1" topLeftCell="O2" workbookViewId="0">
      <selection activeCell="AA10" sqref="AA10"/>
    </sheetView>
  </sheetViews>
  <sheetFormatPr defaultRowHeight="14" x14ac:dyDescent="0.3"/>
  <sheetData>
    <row r="1" spans="1:30" ht="23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23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  <c r="AD2" s="1"/>
    </row>
    <row r="3" spans="1:30" x14ac:dyDescent="0.3">
      <c r="A3" s="19" t="s">
        <v>2</v>
      </c>
      <c r="B3" s="14" t="s">
        <v>3</v>
      </c>
      <c r="C3" s="19" t="s">
        <v>4</v>
      </c>
      <c r="D3" s="19" t="s">
        <v>5</v>
      </c>
      <c r="E3" s="14" t="s">
        <v>6</v>
      </c>
      <c r="F3" s="14" t="s">
        <v>7</v>
      </c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1" t="s">
        <v>13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14" t="s">
        <v>14</v>
      </c>
      <c r="Y3" s="19" t="s">
        <v>15</v>
      </c>
      <c r="Z3" s="19"/>
      <c r="AA3" s="19"/>
      <c r="AB3" s="19"/>
      <c r="AC3" s="14" t="s">
        <v>16</v>
      </c>
      <c r="AD3" s="14" t="s">
        <v>17</v>
      </c>
    </row>
    <row r="4" spans="1:30" x14ac:dyDescent="0.3">
      <c r="A4" s="19"/>
      <c r="B4" s="18"/>
      <c r="C4" s="19"/>
      <c r="D4" s="19"/>
      <c r="E4" s="18"/>
      <c r="F4" s="18"/>
      <c r="G4" s="19"/>
      <c r="H4" s="20"/>
      <c r="I4" s="20"/>
      <c r="J4" s="20"/>
      <c r="K4" s="20"/>
      <c r="L4" s="19" t="s">
        <v>18</v>
      </c>
      <c r="M4" s="19" t="s">
        <v>19</v>
      </c>
      <c r="N4" s="19" t="s">
        <v>20</v>
      </c>
      <c r="O4" s="19" t="s">
        <v>21</v>
      </c>
      <c r="P4" s="19" t="s">
        <v>22</v>
      </c>
      <c r="Q4" s="19" t="s">
        <v>23</v>
      </c>
      <c r="R4" s="14" t="s">
        <v>24</v>
      </c>
      <c r="S4" s="14" t="s">
        <v>25</v>
      </c>
      <c r="T4" s="14" t="s">
        <v>26</v>
      </c>
      <c r="U4" s="19" t="s">
        <v>27</v>
      </c>
      <c r="V4" s="21" t="s">
        <v>28</v>
      </c>
      <c r="W4" s="23"/>
      <c r="X4" s="18"/>
      <c r="Y4" s="19" t="s">
        <v>29</v>
      </c>
      <c r="Z4" s="19"/>
      <c r="AA4" s="14" t="s">
        <v>30</v>
      </c>
      <c r="AB4" s="14" t="s">
        <v>31</v>
      </c>
      <c r="AC4" s="18"/>
      <c r="AD4" s="18"/>
    </row>
    <row r="5" spans="1:30" ht="104" x14ac:dyDescent="0.3">
      <c r="A5" s="19"/>
      <c r="B5" s="15"/>
      <c r="C5" s="19"/>
      <c r="D5" s="19"/>
      <c r="E5" s="15"/>
      <c r="F5" s="15"/>
      <c r="G5" s="19"/>
      <c r="H5" s="20"/>
      <c r="I5" s="20"/>
      <c r="J5" s="20"/>
      <c r="K5" s="20"/>
      <c r="L5" s="19"/>
      <c r="M5" s="19"/>
      <c r="N5" s="19"/>
      <c r="O5" s="19"/>
      <c r="P5" s="19"/>
      <c r="Q5" s="19"/>
      <c r="R5" s="15"/>
      <c r="S5" s="15"/>
      <c r="T5" s="15"/>
      <c r="U5" s="19"/>
      <c r="V5" s="2" t="s">
        <v>32</v>
      </c>
      <c r="W5" s="2" t="s">
        <v>33</v>
      </c>
      <c r="X5" s="15"/>
      <c r="Y5" s="3" t="s">
        <v>34</v>
      </c>
      <c r="Z5" s="3" t="s">
        <v>35</v>
      </c>
      <c r="AA5" s="15"/>
      <c r="AB5" s="15"/>
      <c r="AC5" s="15"/>
      <c r="AD5" s="15"/>
    </row>
    <row r="6" spans="1:30" ht="26" customHeight="1" x14ac:dyDescent="0.3">
      <c r="A6" s="4" t="s">
        <v>36</v>
      </c>
      <c r="B6" s="5" t="s">
        <v>37</v>
      </c>
      <c r="C6" s="5" t="str">
        <f>IF([1]基本情况表!B4&lt;&gt;"",[1]基本情况表!B4,"")</f>
        <v>14D014</v>
      </c>
      <c r="D6" s="5" t="str">
        <f>IF([1]基本情况表!D4&lt;&gt;"",[1]基本情况表!D4,"")</f>
        <v>夏志新</v>
      </c>
      <c r="E6" s="5" t="s">
        <v>38</v>
      </c>
      <c r="F6" s="6" t="s">
        <v>39</v>
      </c>
      <c r="G6" s="5" t="str">
        <f>IF([1]基本情况表!Q4&lt;&gt;"",[1]基本情况表!Q4,"")</f>
        <v>教授</v>
      </c>
      <c r="H6" s="7" t="str">
        <f>IF(ISERROR(IF(VLOOKUP(C6,[1]基本情况表!$B$3:$Y$9,23,FALSE)="","",VLOOKUP(C6,[1]基本情况表!$B$3:$Y$9,23,FALSE))),"",IF(VLOOKUP(C6,[1]基本情况表!$B$3:$Y$9,23,FALSE)="","",VLOOKUP(C6,[1]基本情况表!$B$3:$Y$9,23,FALSE)))</f>
        <v>副教授</v>
      </c>
      <c r="I6" s="7">
        <v>43282</v>
      </c>
      <c r="J6" s="7">
        <v>40920</v>
      </c>
      <c r="K6" s="7">
        <v>43282</v>
      </c>
      <c r="L6" s="8" t="s">
        <v>40</v>
      </c>
      <c r="M6" s="8" t="s">
        <v>41</v>
      </c>
      <c r="N6" s="9" t="s">
        <v>42</v>
      </c>
      <c r="O6" s="9" t="s">
        <v>43</v>
      </c>
      <c r="P6" s="9" t="s">
        <v>44</v>
      </c>
      <c r="Q6" s="9"/>
      <c r="R6" s="9"/>
      <c r="S6" s="9"/>
      <c r="T6" s="9"/>
      <c r="U6" s="9"/>
      <c r="V6" s="9"/>
      <c r="W6" s="9"/>
      <c r="X6" s="9" t="s">
        <v>45</v>
      </c>
      <c r="Y6" s="9" t="s">
        <v>46</v>
      </c>
      <c r="Z6" s="9"/>
      <c r="AA6" s="9" t="s">
        <v>47</v>
      </c>
      <c r="AB6" s="9" t="s">
        <v>48</v>
      </c>
      <c r="AC6" s="9" t="s">
        <v>49</v>
      </c>
      <c r="AD6" s="9"/>
    </row>
    <row r="7" spans="1:30" ht="26" customHeight="1" x14ac:dyDescent="0.3">
      <c r="A7" s="4" t="s">
        <v>46</v>
      </c>
      <c r="B7" s="5" t="s">
        <v>37</v>
      </c>
      <c r="C7" s="5" t="str">
        <f>IF([2]基本情况表!B5&lt;&gt;"",[2]基本情况表!B5,"")</f>
        <v>15N030</v>
      </c>
      <c r="D7" s="5" t="str">
        <f>IF([2]基本情况表!D5&lt;&gt;"",[2]基本情况表!D5,"")</f>
        <v>周健</v>
      </c>
      <c r="E7" s="5" t="s">
        <v>50</v>
      </c>
      <c r="F7" s="6" t="s">
        <v>39</v>
      </c>
      <c r="G7" s="5" t="str">
        <f>IF([2]基本情况表!Q5&lt;&gt;"",[2]基本情况表!Q5,"")</f>
        <v>教授</v>
      </c>
      <c r="H7" s="7" t="str">
        <f>IF(ISERROR(IF(VLOOKUP(C7,[2]基本情况表!$B$3:$Y$9,23,FALSE)="","",VLOOKUP(C7,[2]基本情况表!$B$3:$Y$9,23,FALSE))),"",IF(VLOOKUP(C7,[2]基本情况表!$B$3:$Y$9,23,FALSE)="","",VLOOKUP(C7,[2]基本情况表!$B$3:$Y$9,23,FALSE)))</f>
        <v>副教授</v>
      </c>
      <c r="I7" s="7">
        <v>42125</v>
      </c>
      <c r="J7" s="7">
        <v>40969</v>
      </c>
      <c r="K7" s="7">
        <v>42125</v>
      </c>
      <c r="L7" s="8" t="s">
        <v>51</v>
      </c>
      <c r="M7" s="8" t="s">
        <v>36</v>
      </c>
      <c r="N7" s="9" t="s">
        <v>52</v>
      </c>
      <c r="O7" s="9" t="s">
        <v>52</v>
      </c>
      <c r="P7" s="9"/>
      <c r="Q7" s="9"/>
      <c r="R7" s="9"/>
      <c r="S7" s="9"/>
      <c r="T7" s="9"/>
      <c r="U7" s="9"/>
      <c r="V7" s="9"/>
      <c r="W7" s="9"/>
      <c r="X7" s="9"/>
      <c r="Y7" s="9" t="s">
        <v>41</v>
      </c>
      <c r="Z7" s="9"/>
      <c r="AA7" s="9"/>
      <c r="AB7" s="9"/>
      <c r="AC7" s="9"/>
      <c r="AD7" s="9"/>
    </row>
    <row r="8" spans="1:30" ht="26" customHeight="1" x14ac:dyDescent="0.3">
      <c r="A8" s="4" t="s">
        <v>53</v>
      </c>
      <c r="B8" s="5" t="s">
        <v>37</v>
      </c>
      <c r="C8" s="6" t="s">
        <v>54</v>
      </c>
      <c r="D8" s="6" t="s">
        <v>55</v>
      </c>
      <c r="E8" s="5" t="s">
        <v>50</v>
      </c>
      <c r="F8" s="5" t="s">
        <v>56</v>
      </c>
      <c r="G8" s="5" t="s">
        <v>57</v>
      </c>
      <c r="H8" s="7" t="str">
        <f>IF(ISERROR(IF(VLOOKUP(C8,[3]基本情况表!$B$3:$Y$8,23,FALSE)="","",VLOOKUP(C8,[3]基本情况表!$B$3:$Y$8,23,FALSE))),"",IF(VLOOKUP(C8,[3]基本情况表!$B$3:$Y$8,23,FALSE)="","",VLOOKUP(C8,[3]基本情况表!$B$3:$Y$8,23,FALSE)))</f>
        <v>副教授</v>
      </c>
      <c r="I8" s="7">
        <v>42583</v>
      </c>
      <c r="J8" s="7">
        <v>41456</v>
      </c>
      <c r="K8" s="7">
        <v>42583</v>
      </c>
      <c r="L8" s="8" t="s">
        <v>58</v>
      </c>
      <c r="M8" s="8" t="s">
        <v>41</v>
      </c>
      <c r="N8" s="9" t="s">
        <v>36</v>
      </c>
      <c r="O8" s="9" t="s">
        <v>59</v>
      </c>
      <c r="P8" s="9" t="s">
        <v>60</v>
      </c>
      <c r="Q8" s="9"/>
      <c r="R8" s="9" t="s">
        <v>41</v>
      </c>
      <c r="S8" s="9"/>
      <c r="T8" s="9"/>
      <c r="U8" s="9"/>
      <c r="V8" s="9"/>
      <c r="W8" s="9"/>
      <c r="X8" s="9" t="s">
        <v>61</v>
      </c>
      <c r="Y8" s="9" t="s">
        <v>41</v>
      </c>
      <c r="Z8" s="9"/>
      <c r="AA8" s="9" t="s">
        <v>62</v>
      </c>
      <c r="AB8" s="9"/>
      <c r="AC8" s="9" t="s">
        <v>63</v>
      </c>
      <c r="AD8" s="9"/>
    </row>
    <row r="9" spans="1:30" ht="26" customHeight="1" x14ac:dyDescent="0.3">
      <c r="A9" s="4" t="s">
        <v>64</v>
      </c>
      <c r="B9" s="5" t="s">
        <v>65</v>
      </c>
      <c r="C9" s="5" t="s">
        <v>66</v>
      </c>
      <c r="D9" s="5" t="s">
        <v>67</v>
      </c>
      <c r="E9" s="5" t="s">
        <v>68</v>
      </c>
      <c r="F9" s="5" t="s">
        <v>39</v>
      </c>
      <c r="G9" s="5" t="s">
        <v>69</v>
      </c>
      <c r="H9" s="7" t="str">
        <f>IF(ISERROR(IF(VLOOKUP(C9,[4]基本情况表!$B$3:$Y$9,23,FALSE)="","",VLOOKUP(C9,[4]基本情况表!$B$3:$Y$9,23,FALSE))),"",IF(VLOOKUP(C9,[4]基本情况表!$B$3:$Y$9,23,FALSE)="","",VLOOKUP(C9,[4]基本情况表!$B$3:$Y$9,23,FALSE)))</f>
        <v>副教授</v>
      </c>
      <c r="I9" s="7">
        <v>41821</v>
      </c>
      <c r="J9" s="7">
        <v>40835</v>
      </c>
      <c r="K9" s="7">
        <v>41821</v>
      </c>
      <c r="L9" s="8" t="s">
        <v>70</v>
      </c>
      <c r="M9" s="8" t="s">
        <v>60</v>
      </c>
      <c r="N9" s="9" t="s">
        <v>71</v>
      </c>
      <c r="O9" s="9" t="s">
        <v>36</v>
      </c>
      <c r="P9" s="9" t="s">
        <v>41</v>
      </c>
      <c r="Q9" s="9"/>
      <c r="R9" s="9"/>
      <c r="S9" s="9"/>
      <c r="T9" s="9"/>
      <c r="U9" s="9" t="s">
        <v>72</v>
      </c>
      <c r="V9" s="9"/>
      <c r="W9" s="9"/>
      <c r="X9" s="9" t="s">
        <v>73</v>
      </c>
      <c r="Y9" s="9" t="s">
        <v>74</v>
      </c>
      <c r="Z9" s="9"/>
      <c r="AA9" s="9" t="s">
        <v>75</v>
      </c>
      <c r="AB9" s="9" t="s">
        <v>76</v>
      </c>
      <c r="AC9" s="9"/>
      <c r="AD9" s="9" t="s">
        <v>77</v>
      </c>
    </row>
    <row r="10" spans="1:30" ht="26" customHeight="1" x14ac:dyDescent="0.3">
      <c r="A10" s="4" t="s">
        <v>78</v>
      </c>
      <c r="B10" s="5" t="s">
        <v>79</v>
      </c>
      <c r="C10" s="5" t="s">
        <v>80</v>
      </c>
      <c r="D10" s="5" t="s">
        <v>81</v>
      </c>
      <c r="E10" s="5" t="s">
        <v>68</v>
      </c>
      <c r="F10" s="6" t="s">
        <v>39</v>
      </c>
      <c r="G10" s="5" t="s">
        <v>82</v>
      </c>
      <c r="H10" s="7" t="str">
        <f>IF(ISERROR(IF(VLOOKUP(C10,[5]基本情况表!$B$3:$Y$9,23,FALSE)="","",VLOOKUP(C10,[5]基本情况表!$B$3:$Y$9,23,FALSE))),"",IF(VLOOKUP(C10,[5]基本情况表!$B$3:$Y$9,23,FALSE)="","",VLOOKUP(C10,[5]基本情况表!$B$3:$Y$9,23,FALSE)))</f>
        <v>讲师</v>
      </c>
      <c r="I10" s="10">
        <v>43435</v>
      </c>
      <c r="J10" s="7">
        <v>43344</v>
      </c>
      <c r="K10" s="7">
        <v>42248</v>
      </c>
      <c r="L10" s="8" t="s">
        <v>83</v>
      </c>
      <c r="M10" s="8"/>
      <c r="N10" s="9" t="s">
        <v>84</v>
      </c>
      <c r="O10" s="9" t="s">
        <v>85</v>
      </c>
      <c r="P10" s="9" t="s">
        <v>86</v>
      </c>
      <c r="Q10" s="9"/>
      <c r="R10" s="9"/>
      <c r="S10" s="9"/>
      <c r="T10" s="9"/>
      <c r="U10" s="9"/>
      <c r="V10" s="9"/>
      <c r="W10" s="9"/>
      <c r="X10" s="9"/>
      <c r="Y10" s="9"/>
      <c r="Z10" s="9" t="s">
        <v>120</v>
      </c>
      <c r="AA10" s="9" t="s">
        <v>86</v>
      </c>
      <c r="AB10" s="9" t="s">
        <v>87</v>
      </c>
      <c r="AC10" s="9"/>
      <c r="AD10" s="9"/>
    </row>
    <row r="11" spans="1:30" ht="26" customHeight="1" x14ac:dyDescent="0.3">
      <c r="A11" s="4" t="s">
        <v>84</v>
      </c>
      <c r="B11" s="5" t="s">
        <v>79</v>
      </c>
      <c r="C11" s="5" t="s">
        <v>88</v>
      </c>
      <c r="D11" s="5" t="s">
        <v>89</v>
      </c>
      <c r="E11" s="5" t="s">
        <v>90</v>
      </c>
      <c r="F11" s="6" t="s">
        <v>39</v>
      </c>
      <c r="G11" s="5" t="s">
        <v>91</v>
      </c>
      <c r="H11" s="7" t="s">
        <v>92</v>
      </c>
      <c r="I11" s="7">
        <v>43709</v>
      </c>
      <c r="J11" s="7">
        <v>43739</v>
      </c>
      <c r="K11" s="7">
        <v>42644</v>
      </c>
      <c r="L11" s="8" t="s">
        <v>93</v>
      </c>
      <c r="M11" s="8"/>
      <c r="N11" s="9" t="s">
        <v>41</v>
      </c>
      <c r="O11" s="9" t="s">
        <v>72</v>
      </c>
      <c r="P11" s="9"/>
      <c r="Q11" s="9"/>
      <c r="R11" s="9"/>
      <c r="S11" s="9"/>
      <c r="T11" s="9"/>
      <c r="U11" s="9"/>
      <c r="V11" s="9"/>
      <c r="W11" s="9"/>
      <c r="X11" s="9" t="s">
        <v>94</v>
      </c>
      <c r="Y11" s="9"/>
      <c r="Z11" s="9" t="s">
        <v>36</v>
      </c>
      <c r="AA11" s="9" t="s">
        <v>36</v>
      </c>
      <c r="AB11" s="9"/>
      <c r="AC11" s="9"/>
      <c r="AD11" s="9"/>
    </row>
    <row r="12" spans="1:30" ht="26" customHeight="1" x14ac:dyDescent="0.3">
      <c r="A12" s="4" t="s">
        <v>95</v>
      </c>
      <c r="B12" s="5" t="s">
        <v>37</v>
      </c>
      <c r="C12" s="5" t="s">
        <v>96</v>
      </c>
      <c r="D12" s="5" t="s">
        <v>97</v>
      </c>
      <c r="E12" s="5" t="s">
        <v>98</v>
      </c>
      <c r="F12" s="6" t="s">
        <v>39</v>
      </c>
      <c r="G12" s="5" t="s">
        <v>99</v>
      </c>
      <c r="H12" s="7" t="str">
        <f>IF(ISERROR(IF(VLOOKUP(C12,[6]基本情况表!$B$3:$Y$9,23,FALSE)="","",VLOOKUP(C12,[6]基本情况表!$B$3:$Y$9,23,FALSE))),"",IF(VLOOKUP(C12,[6]基本情况表!$B$3:$Y$9,23,FALSE)="","",VLOOKUP(C12,[6]基本情况表!$B$3:$Y$9,23,FALSE)))</f>
        <v>讲师</v>
      </c>
      <c r="I12" s="7">
        <v>43678</v>
      </c>
      <c r="J12" s="7">
        <v>43617</v>
      </c>
      <c r="K12" s="7">
        <v>42522</v>
      </c>
      <c r="L12" s="8" t="s">
        <v>58</v>
      </c>
      <c r="M12" s="8"/>
      <c r="N12" s="9" t="s">
        <v>36</v>
      </c>
      <c r="O12" s="9" t="s">
        <v>100</v>
      </c>
      <c r="P12" s="9"/>
      <c r="Q12" s="9"/>
      <c r="R12" s="9"/>
      <c r="S12" s="9"/>
      <c r="T12" s="9"/>
      <c r="U12" s="9" t="s">
        <v>60</v>
      </c>
      <c r="V12" s="9"/>
      <c r="W12" s="9"/>
      <c r="X12" s="11" t="s">
        <v>101</v>
      </c>
      <c r="Y12" s="9"/>
      <c r="Z12" s="9" t="s">
        <v>36</v>
      </c>
      <c r="AA12" s="9" t="s">
        <v>41</v>
      </c>
      <c r="AB12" s="11" t="s">
        <v>102</v>
      </c>
      <c r="AC12" s="11" t="s">
        <v>103</v>
      </c>
      <c r="AD12" s="11" t="s">
        <v>104</v>
      </c>
    </row>
    <row r="13" spans="1:30" ht="26" customHeight="1" x14ac:dyDescent="0.3">
      <c r="A13" s="4" t="s">
        <v>105</v>
      </c>
      <c r="B13" s="5" t="s">
        <v>37</v>
      </c>
      <c r="C13" s="5" t="s">
        <v>106</v>
      </c>
      <c r="D13" s="5" t="s">
        <v>107</v>
      </c>
      <c r="E13" s="5" t="s">
        <v>38</v>
      </c>
      <c r="F13" s="5" t="s">
        <v>108</v>
      </c>
      <c r="G13" s="5" t="s">
        <v>109</v>
      </c>
      <c r="H13" s="7" t="str">
        <f>IF(ISERROR(IF(VLOOKUP(C13,[7]基本情况表!$B$3:$Y$9,23,FALSE)="","",VLOOKUP(C13,[7]基本情况表!$B$3:$Y$9,23,FALSE))),"",IF(VLOOKUP(C13,[7]基本情况表!$B$3:$Y$9,23,FALSE)="","",VLOOKUP(C13,[7]基本情况表!$B$3:$Y$9,23,FALSE)))</f>
        <v>助理研究员</v>
      </c>
      <c r="I13" s="7">
        <v>44653</v>
      </c>
      <c r="J13" s="7">
        <v>43467</v>
      </c>
      <c r="K13" s="7">
        <v>42371</v>
      </c>
      <c r="L13" s="8" t="s">
        <v>40</v>
      </c>
      <c r="M13" s="8" t="s">
        <v>74</v>
      </c>
      <c r="N13" s="9" t="s">
        <v>60</v>
      </c>
      <c r="O13" s="9" t="s">
        <v>110</v>
      </c>
      <c r="P13" s="9" t="s">
        <v>60</v>
      </c>
      <c r="Q13" s="9"/>
      <c r="R13" s="9"/>
      <c r="S13" s="9"/>
      <c r="T13" s="9"/>
      <c r="U13" s="9"/>
      <c r="V13" s="9"/>
      <c r="W13" s="9"/>
      <c r="X13" s="9" t="s">
        <v>111</v>
      </c>
      <c r="Y13" s="9"/>
      <c r="Z13" s="9" t="s">
        <v>112</v>
      </c>
      <c r="AA13" s="9" t="s">
        <v>113</v>
      </c>
      <c r="AB13" s="9" t="s">
        <v>114</v>
      </c>
      <c r="AC13" s="9"/>
      <c r="AD13" s="9" t="s">
        <v>115</v>
      </c>
    </row>
    <row r="14" spans="1:30" x14ac:dyDescent="0.3">
      <c r="A14" s="16" t="s">
        <v>116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2"/>
      <c r="AD14" s="12"/>
    </row>
    <row r="15" spans="1:30" x14ac:dyDescent="0.3">
      <c r="A15" s="16" t="s">
        <v>117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2"/>
    </row>
    <row r="16" spans="1:30" x14ac:dyDescent="0.3">
      <c r="A16" s="17" t="s">
        <v>118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x14ac:dyDescent="0.3">
      <c r="A17" s="17" t="s">
        <v>119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3"/>
      <c r="AD17" s="13"/>
    </row>
  </sheetData>
  <mergeCells count="36">
    <mergeCell ref="A1:AD1"/>
    <mergeCell ref="A2:AB2"/>
    <mergeCell ref="A3:A5"/>
    <mergeCell ref="B3:B5"/>
    <mergeCell ref="C3:C5"/>
    <mergeCell ref="D3:D5"/>
    <mergeCell ref="E3:E5"/>
    <mergeCell ref="F3:F5"/>
    <mergeCell ref="G3:G5"/>
    <mergeCell ref="H3:H5"/>
    <mergeCell ref="Y3:AB3"/>
    <mergeCell ref="T4:T5"/>
    <mergeCell ref="U4:U5"/>
    <mergeCell ref="V4:W4"/>
    <mergeCell ref="Y4:Z4"/>
    <mergeCell ref="A17:AB17"/>
    <mergeCell ref="AC3:AC5"/>
    <mergeCell ref="AD3:AD5"/>
    <mergeCell ref="L4:L5"/>
    <mergeCell ref="M4:M5"/>
    <mergeCell ref="N4:N5"/>
    <mergeCell ref="O4:O5"/>
    <mergeCell ref="P4:P5"/>
    <mergeCell ref="Q4:Q5"/>
    <mergeCell ref="R4:R5"/>
    <mergeCell ref="S4:S5"/>
    <mergeCell ref="I3:I5"/>
    <mergeCell ref="J3:J5"/>
    <mergeCell ref="K3:K5"/>
    <mergeCell ref="L3:W3"/>
    <mergeCell ref="X3:X5"/>
    <mergeCell ref="AA4:AA5"/>
    <mergeCell ref="AB4:AB5"/>
    <mergeCell ref="A14:AB14"/>
    <mergeCell ref="A15:AC15"/>
    <mergeCell ref="A16:AD16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管淼</dc:creator>
  <cp:lastModifiedBy>管淼</cp:lastModifiedBy>
  <dcterms:created xsi:type="dcterms:W3CDTF">2022-06-04T09:25:37Z</dcterms:created>
  <dcterms:modified xsi:type="dcterms:W3CDTF">2022-06-04T13:26:19Z</dcterms:modified>
</cp:coreProperties>
</file>